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calcPr calcId="125725"/>
</workbook>
</file>

<file path=xl/calcChain.xml><?xml version="1.0" encoding="utf-8"?>
<calcChain xmlns="http://schemas.openxmlformats.org/spreadsheetml/2006/main">
  <c r="D71" i="2"/>
  <c r="D38"/>
  <c r="D35"/>
  <c r="D102"/>
  <c r="D101" s="1"/>
  <c r="D95"/>
  <c r="D73"/>
  <c r="D69"/>
  <c r="D43"/>
  <c r="D76"/>
  <c r="D14"/>
  <c r="D19"/>
  <c r="D75" l="1"/>
  <c r="D68" s="1"/>
  <c r="D31"/>
  <c r="D29" s="1"/>
  <c r="D11"/>
  <c r="D93"/>
  <c r="D60"/>
  <c r="D47" s="1"/>
  <c r="D41"/>
  <c r="D13"/>
  <c r="D98"/>
  <c r="D97" s="1"/>
  <c r="D84"/>
  <c r="D82"/>
  <c r="D66"/>
  <c r="D64"/>
  <c r="D44"/>
  <c r="D39"/>
  <c r="D26"/>
  <c r="D23"/>
  <c r="D81" l="1"/>
  <c r="D10"/>
  <c r="D63"/>
  <c r="D62" l="1"/>
  <c r="D61" s="1"/>
  <c r="D8" l="1"/>
</calcChain>
</file>

<file path=xl/sharedStrings.xml><?xml version="1.0" encoding="utf-8"?>
<sst xmlns="http://schemas.openxmlformats.org/spreadsheetml/2006/main" count="219" uniqueCount="206">
  <si>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</si>
  <si>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</si>
  <si>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</si>
  <si>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</si>
  <si>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</si>
  <si>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</si>
  <si>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</si>
  <si>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</si>
  <si>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</si>
  <si>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</si>
  <si>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</si>
  <si>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</si>
  <si>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</si>
  <si>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</si>
  <si>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</si>
  <si>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</si>
  <si>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</si>
  <si>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</si>
  <si>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</si>
  <si>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</si>
  <si>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</si>
  <si>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</si>
  <si>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</si>
  <si>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</si>
  <si>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</si>
  <si>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</si>
  <si>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</si>
  <si>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</si>
  <si>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</si>
  <si>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</si>
  <si>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</si>
  <si>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</si>
  <si>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</si>
  <si>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</si>
  <si>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</si>
  <si>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</si>
  <si>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</si>
  <si>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</si>
  <si>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</si>
  <si>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</si>
  <si>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</si>
  <si>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</si>
  <si>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</si>
  <si>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</si>
  <si>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</si>
  <si>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</si>
  <si>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</si>
  <si>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</si>
  <si>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</si>
  <si>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</si>
  <si>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</si>
  <si>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</si>
  <si>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</si>
  <si>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</si>
  <si>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</si>
  <si>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</si>
  <si>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</si>
  <si>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</si>
  <si>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</si>
  <si>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</si>
  <si>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</si>
  <si>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</si>
  <si>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</si>
  <si>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</si>
  <si>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</si>
  <si>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</si>
  <si>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</si>
  <si>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</si>
  <si>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</si>
  <si>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</si>
  <si>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</si>
  <si>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</si>
  <si>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</si>
  <si>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</si>
  <si>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</si>
  <si>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</si>
  <si>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</si>
  <si>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</si>
  <si>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</si>
  <si>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</si>
  <si>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</si>
  <si>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</si>
  <si>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</si>
  <si>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</si>
  <si>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</si>
  <si>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</si>
  <si>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</si>
  <si>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</si>
  <si>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</si>
  <si>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</si>
  <si>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</si>
  <si>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</si>
  <si>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</si>
  <si>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</si>
  <si>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</si>
  <si>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</si>
  <si>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</si>
  <si>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</si>
  <si>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</si>
  <si>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</si>
  <si>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</si>
  <si>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</si>
  <si>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</si>
  <si>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</si>
  <si>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</si>
  <si>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</si>
  <si>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</si>
  <si>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</si>
  <si>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</si>
  <si>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</si>
  <si>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</si>
  <si>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</si>
  <si>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</si>
  <si>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</si>
  <si>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</si>
  <si>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</si>
  <si>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</si>
  <si>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</si>
  <si>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</si>
  <si>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</si>
  <si>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</si>
  <si>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</si>
  <si>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</si>
  <si>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</si>
  <si>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</si>
  <si>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</si>
  <si>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</si>
  <si>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</si>
  <si>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</si>
  <si>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</si>
  <si>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</si>
  <si>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</si>
  <si>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</si>
  <si>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</si>
  <si>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</si>
  <si>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</si>
  <si>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</si>
  <si>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</si>
  <si>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</si>
  <si>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</si>
  <si>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</si>
  <si>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</si>
  <si>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</si>
  <si>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</si>
  <si>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</si>
  <si>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</si>
  <si>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</si>
  <si>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</si>
  <si>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</si>
  <si>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</si>
  <si>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</si>
  <si>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</si>
  <si>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</si>
  <si>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</si>
  <si>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</si>
  <si>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</si>
  <si>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Свод доходов бюджета Новоуральского городского округа на 2019 год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</si>
  <si>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</si>
  <si>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</si>
  <si>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64.1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</si>
  <si>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</si>
  <si>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ПРОЧИЕ БЕЗВОЗМЕЗДНЫЕ ПОСТУПЛЕНИЯ</t>
  </si>
  <si>
    <t>000 2 07 00000 00 0000 000</t>
  </si>
  <si>
    <t>000 2 19 00000 00 0000 000</t>
  </si>
  <si>
    <t>61.1</t>
  </si>
  <si>
    <t>61.2</t>
  </si>
  <si>
    <t>61.3</t>
  </si>
  <si>
    <t>61.4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</si>
  <si>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</si>
  <si>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</si>
  <si>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</si>
  <si>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</si>
  <si>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</si>
  <si>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</si>
  <si>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</si>
  <si>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000 2 02 25555 00 0000 150</t>
  </si>
  <si>
    <t>79.1</t>
  </si>
  <si>
    <t>79.2</t>
  </si>
  <si>
    <t>000 2 02 35462 04 0000 150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</si>
  <si>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</si>
  <si>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</si>
  <si>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</si>
  <si>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83.1</t>
  </si>
  <si>
    <t>83.2</t>
  </si>
  <si>
    <t>000 2 02 49999 04 0000 150</t>
  </si>
  <si>
    <t>000 2 02 49999 00 0000 150</t>
  </si>
  <si>
    <t>000 2 02 40000 00 0000 150</t>
  </si>
  <si>
    <t>Прочие межбюджетные трансферты, передаваемые бюджетам</t>
  </si>
  <si>
    <t>Иные межбюджетные трансферты</t>
  </si>
  <si>
    <t>83.3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</si>
  <si>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</si>
  <si>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84.1</t>
  </si>
  <si>
    <t>000 2 18 00000 00 0000 000</t>
  </si>
  <si>
    <t>в редакции решения Думы НГО</t>
  </si>
  <si>
    <t>Приложение № 2  к решению Думы НГО № 138 от 11.12.2018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</si>
  <si>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</si>
  <si>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</si>
  <si>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</si>
  <si>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</si>
  <si>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000 2 02 25027 00 0000 150</t>
  </si>
  <si>
    <t>000 2 02 25027 04 0000 150</t>
  </si>
  <si>
    <t>61.2.1</t>
  </si>
  <si>
    <t>61.2.2</t>
  </si>
  <si>
    <t>64.2</t>
  </si>
  <si>
    <t>Субсидии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</si>
  <si>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от 27.03.2019 № 26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</si>
</sst>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2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4">
    <xf numFmtId="0" fontId="0" fillId="0" borderId="0" xfId="0"/>
    <xf numFmtId="0" fontId="14" fillId="0" borderId="1" xfId="0" applyFont="1" applyBorder="1" applyAlignment="1" applyProtection="1">
      <protection locked="0"/>
    </xf>
    <xf numFmtId="0" fontId="14" fillId="0" borderId="0" xfId="0" applyFont="1" applyProtection="1">
      <protection locked="0"/>
    </xf>
    <xf numFmtId="0" fontId="14" fillId="0" borderId="0" xfId="0" applyFont="1" applyAlignment="1" applyProtection="1">
      <protection locked="0"/>
    </xf>
    <xf numFmtId="0" fontId="17" fillId="3" borderId="1" xfId="0" applyFont="1" applyFill="1" applyBorder="1"/>
    <xf numFmtId="0" fontId="17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8" fillId="0" borderId="0" xfId="0" applyFont="1" applyProtection="1">
      <protection locked="0"/>
    </xf>
    <xf numFmtId="0" fontId="14" fillId="0" borderId="0" xfId="0" applyFont="1" applyFill="1" applyProtection="1">
      <protection locked="0"/>
    </xf>
    <xf numFmtId="0" fontId="14" fillId="0" borderId="1" xfId="0" applyFont="1" applyBorder="1" applyProtection="1">
      <protection locked="0"/>
    </xf>
    <xf numFmtId="0" fontId="14" fillId="0" borderId="1" xfId="0" applyFont="1" applyFill="1" applyBorder="1" applyProtection="1">
      <protection locked="0"/>
    </xf>
    <xf numFmtId="0" fontId="17" fillId="3" borderId="1" xfId="0" applyNumberFormat="1" applyFont="1" applyFill="1" applyBorder="1"/>
    <xf numFmtId="0" fontId="14" fillId="0" borderId="0" xfId="0" applyNumberFormat="1" applyFont="1" applyProtection="1"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4" fontId="14" fillId="0" borderId="0" xfId="0" applyNumberFormat="1" applyFont="1" applyProtection="1">
      <protection locked="0"/>
    </xf>
    <xf numFmtId="4" fontId="18" fillId="0" borderId="0" xfId="0" applyNumberFormat="1" applyFont="1" applyProtection="1">
      <protection locked="0"/>
    </xf>
    <xf numFmtId="0" fontId="14" fillId="0" borderId="0" xfId="0" applyFont="1" applyAlignment="1" applyProtection="1">
      <alignment horizontal="center"/>
      <protection locked="0"/>
    </xf>
    <xf numFmtId="0" fontId="19" fillId="3" borderId="1" xfId="0" applyFont="1" applyFill="1" applyBorder="1" applyAlignment="1">
      <alignment horizontal="center" vertical="center" wrapText="1"/>
    </xf>
    <xf numFmtId="0" fontId="20" fillId="0" borderId="34" xfId="0" applyNumberFormat="1" applyFont="1" applyBorder="1" applyAlignment="1">
      <alignment horizontal="center" vertical="center" wrapText="1"/>
    </xf>
    <xf numFmtId="0" fontId="20" fillId="0" borderId="34" xfId="36" applyNumberFormat="1" applyFont="1" applyFill="1" applyBorder="1" applyAlignment="1" applyProtection="1">
      <alignment horizontal="center" vertical="center" wrapText="1"/>
    </xf>
    <xf numFmtId="0" fontId="20" fillId="0" borderId="34" xfId="123" applyNumberFormat="1" applyFont="1" applyBorder="1" applyAlignment="1" applyProtection="1">
      <alignment horizontal="center" vertical="center" wrapText="1"/>
    </xf>
    <xf numFmtId="49" fontId="20" fillId="0" borderId="34" xfId="39" applyNumberFormat="1" applyFont="1" applyBorder="1" applyAlignment="1" applyProtection="1">
      <alignment horizontal="center" vertical="center" wrapText="1"/>
    </xf>
    <xf numFmtId="0" fontId="4" fillId="0" borderId="34" xfId="33" applyNumberFormat="1" applyFont="1" applyBorder="1" applyAlignment="1" applyProtection="1">
      <alignment horizontal="center" vertical="center"/>
    </xf>
    <xf numFmtId="0" fontId="4" fillId="0" borderId="34" xfId="34" applyNumberFormat="1" applyFont="1" applyBorder="1" applyAlignment="1" applyProtection="1">
      <alignment horizontal="center" vertical="center"/>
    </xf>
    <xf numFmtId="0" fontId="20" fillId="0" borderId="1" xfId="0" applyFont="1" applyFill="1" applyBorder="1" applyProtection="1">
      <protection locked="0"/>
    </xf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1" xfId="125" applyFont="1" applyAlignment="1">
      <alignment horizontal="left" wrapText="1"/>
    </xf>
    <xf numFmtId="0" fontId="14" fillId="0" borderId="1" xfId="125" applyFont="1" applyAlignment="1">
      <alignment horizontal="right"/>
    </xf>
    <xf numFmtId="0" fontId="20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4" xfId="32" applyNumberFormat="1" applyFont="1" applyBorder="1" applyAlignment="1" applyProtection="1">
      <alignment horizontal="center" vertical="center"/>
    </xf>
    <xf numFmtId="0" fontId="4" fillId="0" borderId="34" xfId="36" applyNumberFormat="1" applyFont="1" applyBorder="1" applyAlignment="1" applyProtection="1">
      <alignment vertical="center" wrapText="1"/>
    </xf>
    <xf numFmtId="49" fontId="4" fillId="0" borderId="34" xfId="38" applyFont="1" applyBorder="1" applyAlignment="1" applyProtection="1">
      <alignment horizontal="center" vertical="center"/>
    </xf>
    <xf numFmtId="4" fontId="4" fillId="0" borderId="34" xfId="32" applyNumberFormat="1" applyFont="1" applyBorder="1" applyAlignment="1" applyProtection="1">
      <alignment vertical="center"/>
    </xf>
    <xf numFmtId="0" fontId="4" fillId="0" borderId="34" xfId="40" applyNumberFormat="1" applyFont="1" applyBorder="1" applyAlignment="1" applyProtection="1">
      <alignment vertical="center" wrapText="1"/>
    </xf>
    <xf numFmtId="49" fontId="4" fillId="0" borderId="34" xfId="42" applyFont="1" applyBorder="1" applyAlignment="1" applyProtection="1">
      <alignment horizontal="center" vertical="center"/>
    </xf>
    <xf numFmtId="0" fontId="4" fillId="0" borderId="34" xfId="44" applyNumberFormat="1" applyFont="1" applyBorder="1" applyAlignment="1" applyProtection="1">
      <alignment vertical="center" wrapText="1"/>
    </xf>
    <xf numFmtId="49" fontId="4" fillId="0" borderId="34" xfId="46" applyFont="1" applyBorder="1" applyAlignment="1" applyProtection="1">
      <alignment horizontal="center" vertical="center"/>
    </xf>
    <xf numFmtId="4" fontId="4" fillId="0" borderId="34" xfId="47" applyFont="1" applyBorder="1" applyAlignment="1" applyProtection="1">
      <alignment horizontal="right" vertical="center" shrinkToFit="1"/>
    </xf>
    <xf numFmtId="4" fontId="4" fillId="0" borderId="34" xfId="32" applyNumberFormat="1" applyFont="1" applyFill="1" applyBorder="1" applyAlignment="1" applyProtection="1">
      <alignment vertical="center"/>
    </xf>
    <xf numFmtId="0" fontId="20" fillId="0" borderId="34" xfId="0" applyFont="1" applyBorder="1" applyAlignment="1">
      <alignment horizontal="justify" vertical="center" wrapText="1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47" applyFont="1" applyFill="1" applyBorder="1" applyAlignment="1" applyProtection="1">
      <alignment horizontal="right" vertical="center" shrinkToFit="1"/>
    </xf>
    <xf numFmtId="0" fontId="20" fillId="0" borderId="34" xfId="0" applyFont="1" applyFill="1" applyBorder="1" applyAlignment="1">
      <alignment vertical="center" wrapText="1"/>
    </xf>
    <xf numFmtId="0" fontId="20" fillId="0" borderId="34" xfId="0" applyFont="1" applyBorder="1" applyAlignment="1">
      <alignment vertical="center" wrapText="1"/>
    </xf>
    <xf numFmtId="0" fontId="21" fillId="0" borderId="34" xfId="0" applyNumberFormat="1" applyFont="1" applyBorder="1" applyAlignment="1">
      <alignment vertical="center" wrapText="1"/>
    </xf>
    <xf numFmtId="0" fontId="20" fillId="0" borderId="34" xfId="0" applyFont="1" applyBorder="1" applyAlignment="1">
      <alignment vertical="center"/>
    </xf>
    <xf numFmtId="4" fontId="4" fillId="0" borderId="34" xfId="14" applyNumberFormat="1" applyFont="1" applyBorder="1" applyAlignment="1" applyProtection="1">
      <alignment vertical="center"/>
    </xf>
    <xf numFmtId="0" fontId="20" fillId="0" borderId="34" xfId="0" applyFont="1" applyBorder="1" applyAlignment="1" applyProtection="1">
      <alignment vertical="center" wrapText="1"/>
      <protection locked="0"/>
    </xf>
    <xf numFmtId="4" fontId="20" fillId="0" borderId="34" xfId="0" applyNumberFormat="1" applyFont="1" applyBorder="1" applyAlignment="1" applyProtection="1">
      <alignment vertical="center"/>
      <protection locked="0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26"/>
  <sheetViews>
    <sheetView tabSelected="1" zoomScale="85" zoomScaleNormal="85" workbookViewId="0">
      <pane ySplit="6" topLeftCell="A86" activePane="bottomLeft" state="frozen"/>
      <selection activeCell="B1" sqref="B1"/>
      <selection pane="bottomLeft" activeCell="D3" sqref="D3"/>
    </sheetView>
  </sheetViews>
  <sheetFormatPr defaultColWidth="8.85546875" defaultRowHeight="15"/>
  <cols>
    <col min="1" max="1" width="8" style="12" customWidth="1"/>
    <col min="2" max="2" width="89.7109375" style="3" customWidth="1"/>
    <col min="3" max="3" width="29.7109375" style="7" customWidth="1"/>
    <col min="4" max="4" width="19.5703125" style="2" customWidth="1"/>
    <col min="5" max="16384" width="8.85546875" style="2"/>
  </cols>
  <sheetData>
    <row r="1" spans="1:4" s="4" customFormat="1" ht="52.9" customHeight="1">
      <c r="A1" s="11"/>
      <c r="B1" s="5"/>
      <c r="C1" s="6"/>
      <c r="D1" s="28" t="s">
        <v>194</v>
      </c>
    </row>
    <row r="2" spans="1:4" s="4" customFormat="1" ht="16.149999999999999" customHeight="1">
      <c r="A2" s="11"/>
      <c r="B2" s="5"/>
      <c r="C2" s="6"/>
      <c r="D2" s="29" t="s">
        <v>193</v>
      </c>
    </row>
    <row r="3" spans="1:4" s="4" customFormat="1" ht="15.6" customHeight="1">
      <c r="A3" s="11"/>
      <c r="B3" s="5"/>
      <c r="C3" s="6"/>
      <c r="D3" s="29" t="s">
        <v>205</v>
      </c>
    </row>
    <row r="4" spans="1:4" s="4" customFormat="1" ht="24" customHeight="1">
      <c r="A4" s="52" t="s">
        <v>156</v>
      </c>
      <c r="B4" s="52"/>
      <c r="C4" s="53"/>
      <c r="D4" s="53"/>
    </row>
    <row r="5" spans="1:4" s="4" customFormat="1" ht="13.9" customHeight="1">
      <c r="A5" s="13"/>
      <c r="B5" s="18"/>
      <c r="C5" s="14"/>
      <c r="D5" s="14"/>
    </row>
    <row r="6" spans="1:4" s="1" customFormat="1" ht="43.5" customHeight="1">
      <c r="A6" s="19" t="s">
        <v>116</v>
      </c>
      <c r="B6" s="20" t="s">
        <v>0</v>
      </c>
      <c r="C6" s="21" t="s">
        <v>1</v>
      </c>
      <c r="D6" s="22" t="s">
        <v>126</v>
      </c>
    </row>
    <row r="7" spans="1:4" s="17" customFormat="1" ht="14.25" customHeight="1">
      <c r="A7" s="30">
        <v>1</v>
      </c>
      <c r="B7" s="23">
        <v>2</v>
      </c>
      <c r="C7" s="24">
        <v>3</v>
      </c>
      <c r="D7" s="31">
        <v>4</v>
      </c>
    </row>
    <row r="8" spans="1:4" ht="17.25" customHeight="1">
      <c r="A8" s="30">
        <v>1</v>
      </c>
      <c r="B8" s="32" t="s">
        <v>2</v>
      </c>
      <c r="C8" s="33" t="s">
        <v>3</v>
      </c>
      <c r="D8" s="34">
        <f>D10+D61</f>
        <v>4239844416.6900001</v>
      </c>
    </row>
    <row r="9" spans="1:4" ht="15" customHeight="1">
      <c r="A9" s="30">
        <v>2</v>
      </c>
      <c r="B9" s="35" t="s">
        <v>4</v>
      </c>
      <c r="C9" s="36"/>
      <c r="D9" s="34"/>
    </row>
    <row r="10" spans="1:4" ht="15.75">
      <c r="A10" s="30">
        <v>3</v>
      </c>
      <c r="B10" s="37" t="s">
        <v>118</v>
      </c>
      <c r="C10" s="38" t="s">
        <v>5</v>
      </c>
      <c r="D10" s="34">
        <f>D11+D13+D19+D23+D26+D29+D39+D41+D44+D47</f>
        <v>1371741197.9099998</v>
      </c>
    </row>
    <row r="11" spans="1:4" ht="15.75">
      <c r="A11" s="30">
        <v>4</v>
      </c>
      <c r="B11" s="37" t="s">
        <v>119</v>
      </c>
      <c r="C11" s="38" t="s">
        <v>6</v>
      </c>
      <c r="D11" s="34">
        <f>D12</f>
        <v>1060483575.8199999</v>
      </c>
    </row>
    <row r="12" spans="1:4" ht="17.45" customHeight="1">
      <c r="A12" s="30">
        <v>5</v>
      </c>
      <c r="B12" s="37" t="s">
        <v>120</v>
      </c>
      <c r="C12" s="38" t="s">
        <v>7</v>
      </c>
      <c r="D12" s="34">
        <v>1060483575.8199999</v>
      </c>
    </row>
    <row r="13" spans="1:4" ht="35.450000000000003" customHeight="1">
      <c r="A13" s="30">
        <v>6</v>
      </c>
      <c r="B13" s="37" t="s">
        <v>117</v>
      </c>
      <c r="C13" s="38" t="s">
        <v>8</v>
      </c>
      <c r="D13" s="34">
        <f>D14</f>
        <v>10470999.999999998</v>
      </c>
    </row>
    <row r="14" spans="1:4" ht="32.25" customHeight="1">
      <c r="A14" s="30">
        <v>7</v>
      </c>
      <c r="B14" s="37" t="s">
        <v>9</v>
      </c>
      <c r="C14" s="38" t="s">
        <v>10</v>
      </c>
      <c r="D14" s="39">
        <f>D15+D16+D17+D18</f>
        <v>10470999.999999998</v>
      </c>
    </row>
    <row r="15" spans="1:4" ht="57.75" customHeight="1">
      <c r="A15" s="30">
        <v>8</v>
      </c>
      <c r="B15" s="37" t="s">
        <v>11</v>
      </c>
      <c r="C15" s="38" t="s">
        <v>12</v>
      </c>
      <c r="D15" s="40">
        <v>3797082.7</v>
      </c>
    </row>
    <row r="16" spans="1:4" ht="69" customHeight="1">
      <c r="A16" s="30">
        <v>9</v>
      </c>
      <c r="B16" s="37" t="s">
        <v>13</v>
      </c>
      <c r="C16" s="38" t="s">
        <v>14</v>
      </c>
      <c r="D16" s="40">
        <v>26604.58</v>
      </c>
    </row>
    <row r="17" spans="1:4" ht="56.25" customHeight="1">
      <c r="A17" s="30">
        <v>10</v>
      </c>
      <c r="B17" s="37" t="s">
        <v>15</v>
      </c>
      <c r="C17" s="38" t="s">
        <v>16</v>
      </c>
      <c r="D17" s="40">
        <v>7353455.8499999996</v>
      </c>
    </row>
    <row r="18" spans="1:4" ht="54.75" customHeight="1">
      <c r="A18" s="30">
        <v>11</v>
      </c>
      <c r="B18" s="41" t="s">
        <v>157</v>
      </c>
      <c r="C18" s="38" t="s">
        <v>158</v>
      </c>
      <c r="D18" s="40">
        <v>-706143.13</v>
      </c>
    </row>
    <row r="19" spans="1:4" ht="24" customHeight="1">
      <c r="A19" s="30">
        <v>12</v>
      </c>
      <c r="B19" s="37" t="s">
        <v>17</v>
      </c>
      <c r="C19" s="38" t="s">
        <v>18</v>
      </c>
      <c r="D19" s="34">
        <f>D20+D21+D22</f>
        <v>57252600</v>
      </c>
    </row>
    <row r="20" spans="1:4" ht="30.6" customHeight="1">
      <c r="A20" s="30">
        <v>13</v>
      </c>
      <c r="B20" s="37" t="s">
        <v>19</v>
      </c>
      <c r="C20" s="38" t="s">
        <v>20</v>
      </c>
      <c r="D20" s="34">
        <v>19721200</v>
      </c>
    </row>
    <row r="21" spans="1:4" ht="19.149999999999999" customHeight="1">
      <c r="A21" s="30">
        <v>14</v>
      </c>
      <c r="B21" s="37" t="s">
        <v>21</v>
      </c>
      <c r="C21" s="38" t="s">
        <v>22</v>
      </c>
      <c r="D21" s="34">
        <v>28300000</v>
      </c>
    </row>
    <row r="22" spans="1:4" ht="30.6" customHeight="1">
      <c r="A22" s="30">
        <v>15</v>
      </c>
      <c r="B22" s="37" t="s">
        <v>23</v>
      </c>
      <c r="C22" s="38" t="s">
        <v>24</v>
      </c>
      <c r="D22" s="34">
        <v>9231400</v>
      </c>
    </row>
    <row r="23" spans="1:4" ht="18.600000000000001" customHeight="1">
      <c r="A23" s="30">
        <v>16</v>
      </c>
      <c r="B23" s="37" t="s">
        <v>25</v>
      </c>
      <c r="C23" s="38" t="s">
        <v>26</v>
      </c>
      <c r="D23" s="34">
        <f>D24+D25</f>
        <v>49810000</v>
      </c>
    </row>
    <row r="24" spans="1:4" ht="18.600000000000001" customHeight="1">
      <c r="A24" s="30">
        <v>17</v>
      </c>
      <c r="B24" s="37" t="s">
        <v>27</v>
      </c>
      <c r="C24" s="38" t="s">
        <v>28</v>
      </c>
      <c r="D24" s="34">
        <v>37670000</v>
      </c>
    </row>
    <row r="25" spans="1:4" ht="18.600000000000001" customHeight="1">
      <c r="A25" s="30">
        <v>18</v>
      </c>
      <c r="B25" s="37" t="s">
        <v>29</v>
      </c>
      <c r="C25" s="38" t="s">
        <v>30</v>
      </c>
      <c r="D25" s="34">
        <v>12140000</v>
      </c>
    </row>
    <row r="26" spans="1:4" ht="18.600000000000001" customHeight="1">
      <c r="A26" s="30">
        <v>19</v>
      </c>
      <c r="B26" s="37" t="s">
        <v>31</v>
      </c>
      <c r="C26" s="38" t="s">
        <v>32</v>
      </c>
      <c r="D26" s="34">
        <f>D27+D28</f>
        <v>11000000</v>
      </c>
    </row>
    <row r="27" spans="1:4" ht="31.9" customHeight="1">
      <c r="A27" s="30">
        <v>20</v>
      </c>
      <c r="B27" s="37" t="s">
        <v>33</v>
      </c>
      <c r="C27" s="38" t="s">
        <v>34</v>
      </c>
      <c r="D27" s="34">
        <v>10855200</v>
      </c>
    </row>
    <row r="28" spans="1:4" ht="28.9" customHeight="1">
      <c r="A28" s="30">
        <v>21</v>
      </c>
      <c r="B28" s="37" t="s">
        <v>35</v>
      </c>
      <c r="C28" s="38" t="s">
        <v>36</v>
      </c>
      <c r="D28" s="34">
        <v>144800</v>
      </c>
    </row>
    <row r="29" spans="1:4" ht="36" customHeight="1">
      <c r="A29" s="30">
        <v>22</v>
      </c>
      <c r="B29" s="37" t="s">
        <v>37</v>
      </c>
      <c r="C29" s="38" t="s">
        <v>38</v>
      </c>
      <c r="D29" s="34">
        <f>D30+D31+D36+D37+D38</f>
        <v>87266730</v>
      </c>
    </row>
    <row r="30" spans="1:4" ht="63" customHeight="1">
      <c r="A30" s="30">
        <v>23</v>
      </c>
      <c r="B30" s="37" t="s">
        <v>39</v>
      </c>
      <c r="C30" s="38" t="s">
        <v>40</v>
      </c>
      <c r="D30" s="34">
        <v>6411000</v>
      </c>
    </row>
    <row r="31" spans="1:4" ht="63" customHeight="1">
      <c r="A31" s="30">
        <v>24</v>
      </c>
      <c r="B31" s="37" t="s">
        <v>41</v>
      </c>
      <c r="C31" s="38" t="s">
        <v>42</v>
      </c>
      <c r="D31" s="34">
        <f>D32+D33+D34+D35</f>
        <v>53877800</v>
      </c>
    </row>
    <row r="32" spans="1:4" ht="51" customHeight="1">
      <c r="A32" s="30">
        <v>25</v>
      </c>
      <c r="B32" s="37" t="s">
        <v>43</v>
      </c>
      <c r="C32" s="38" t="s">
        <v>44</v>
      </c>
      <c r="D32" s="34">
        <v>34982600</v>
      </c>
    </row>
    <row r="33" spans="1:4" ht="71.25" customHeight="1">
      <c r="A33" s="30">
        <v>26</v>
      </c>
      <c r="B33" s="37" t="s">
        <v>45</v>
      </c>
      <c r="C33" s="38" t="s">
        <v>46</v>
      </c>
      <c r="D33" s="34">
        <v>9811600</v>
      </c>
    </row>
    <row r="34" spans="1:4" ht="67.5" customHeight="1">
      <c r="A34" s="30">
        <v>27</v>
      </c>
      <c r="B34" s="37" t="s">
        <v>47</v>
      </c>
      <c r="C34" s="38" t="s">
        <v>48</v>
      </c>
      <c r="D34" s="34">
        <v>122000</v>
      </c>
    </row>
    <row r="35" spans="1:4" ht="35.25" customHeight="1">
      <c r="A35" s="30">
        <v>28</v>
      </c>
      <c r="B35" s="37" t="s">
        <v>49</v>
      </c>
      <c r="C35" s="38" t="s">
        <v>50</v>
      </c>
      <c r="D35" s="34">
        <f>30766100-21804500</f>
        <v>8961600</v>
      </c>
    </row>
    <row r="36" spans="1:4" ht="18.600000000000001" customHeight="1">
      <c r="A36" s="30">
        <v>29</v>
      </c>
      <c r="B36" s="37" t="s">
        <v>51</v>
      </c>
      <c r="C36" s="38" t="s">
        <v>52</v>
      </c>
      <c r="D36" s="34">
        <v>3792330</v>
      </c>
    </row>
    <row r="37" spans="1:4" ht="67.5" customHeight="1">
      <c r="A37" s="30">
        <v>30</v>
      </c>
      <c r="B37" s="37" t="s">
        <v>53</v>
      </c>
      <c r="C37" s="38" t="s">
        <v>54</v>
      </c>
      <c r="D37" s="34">
        <v>36100</v>
      </c>
    </row>
    <row r="38" spans="1:4" ht="63" customHeight="1">
      <c r="A38" s="30">
        <v>31</v>
      </c>
      <c r="B38" s="37" t="s">
        <v>55</v>
      </c>
      <c r="C38" s="38" t="s">
        <v>56</v>
      </c>
      <c r="D38" s="34">
        <f>1345000+21804500</f>
        <v>23149500</v>
      </c>
    </row>
    <row r="39" spans="1:4" ht="18" customHeight="1">
      <c r="A39" s="30">
        <v>32</v>
      </c>
      <c r="B39" s="37" t="s">
        <v>57</v>
      </c>
      <c r="C39" s="38" t="s">
        <v>58</v>
      </c>
      <c r="D39" s="34">
        <f>D40</f>
        <v>45098000</v>
      </c>
    </row>
    <row r="40" spans="1:4" ht="18" customHeight="1">
      <c r="A40" s="30">
        <v>33</v>
      </c>
      <c r="B40" s="37" t="s">
        <v>59</v>
      </c>
      <c r="C40" s="38" t="s">
        <v>60</v>
      </c>
      <c r="D40" s="34">
        <v>45098000</v>
      </c>
    </row>
    <row r="41" spans="1:4" ht="31.5">
      <c r="A41" s="30">
        <v>34</v>
      </c>
      <c r="B41" s="37" t="s">
        <v>61</v>
      </c>
      <c r="C41" s="38" t="s">
        <v>62</v>
      </c>
      <c r="D41" s="34">
        <f>D42+D43</f>
        <v>19498092.089999996</v>
      </c>
    </row>
    <row r="42" spans="1:4" ht="19.149999999999999" customHeight="1">
      <c r="A42" s="30">
        <v>35</v>
      </c>
      <c r="B42" s="37" t="s">
        <v>63</v>
      </c>
      <c r="C42" s="38" t="s">
        <v>64</v>
      </c>
      <c r="D42" s="34">
        <v>565000</v>
      </c>
    </row>
    <row r="43" spans="1:4" ht="19.149999999999999" customHeight="1">
      <c r="A43" s="30">
        <v>36</v>
      </c>
      <c r="B43" s="37" t="s">
        <v>65</v>
      </c>
      <c r="C43" s="38" t="s">
        <v>66</v>
      </c>
      <c r="D43" s="34">
        <f>3432000+15483172.44+17919.65</f>
        <v>18933092.089999996</v>
      </c>
    </row>
    <row r="44" spans="1:4" ht="19.149999999999999" customHeight="1">
      <c r="A44" s="30">
        <v>37</v>
      </c>
      <c r="B44" s="37" t="s">
        <v>67</v>
      </c>
      <c r="C44" s="38" t="s">
        <v>68</v>
      </c>
      <c r="D44" s="34">
        <f>D45+D46</f>
        <v>19361000</v>
      </c>
    </row>
    <row r="45" spans="1:4" ht="19.149999999999999" customHeight="1">
      <c r="A45" s="30">
        <v>38</v>
      </c>
      <c r="B45" s="37" t="s">
        <v>69</v>
      </c>
      <c r="C45" s="38" t="s">
        <v>70</v>
      </c>
      <c r="D45" s="34">
        <v>2048000</v>
      </c>
    </row>
    <row r="46" spans="1:4" ht="61.9" customHeight="1">
      <c r="A46" s="30">
        <v>39</v>
      </c>
      <c r="B46" s="37" t="s">
        <v>71</v>
      </c>
      <c r="C46" s="38" t="s">
        <v>72</v>
      </c>
      <c r="D46" s="34">
        <v>17313000</v>
      </c>
    </row>
    <row r="47" spans="1:4" ht="19.149999999999999" customHeight="1">
      <c r="A47" s="30">
        <v>40</v>
      </c>
      <c r="B47" s="37" t="s">
        <v>73</v>
      </c>
      <c r="C47" s="38" t="s">
        <v>74</v>
      </c>
      <c r="D47" s="40">
        <f>D48+D49+D50+D51+D52+D53+D54+D55+D56+D57+D58+D59+D60</f>
        <v>11500200</v>
      </c>
    </row>
    <row r="48" spans="1:4" ht="19.149999999999999" customHeight="1">
      <c r="A48" s="30">
        <v>41</v>
      </c>
      <c r="B48" s="37" t="s">
        <v>75</v>
      </c>
      <c r="C48" s="38" t="s">
        <v>76</v>
      </c>
      <c r="D48" s="40">
        <v>10000</v>
      </c>
    </row>
    <row r="49" spans="1:4" ht="51" customHeight="1">
      <c r="A49" s="30">
        <v>42</v>
      </c>
      <c r="B49" s="37" t="s">
        <v>77</v>
      </c>
      <c r="C49" s="38" t="s">
        <v>78</v>
      </c>
      <c r="D49" s="34">
        <v>50000</v>
      </c>
    </row>
    <row r="50" spans="1:4" ht="51" customHeight="1">
      <c r="A50" s="30">
        <v>43</v>
      </c>
      <c r="B50" s="37" t="s">
        <v>79</v>
      </c>
      <c r="C50" s="38" t="s">
        <v>80</v>
      </c>
      <c r="D50" s="34">
        <v>145000</v>
      </c>
    </row>
    <row r="51" spans="1:4" ht="18.600000000000001" customHeight="1">
      <c r="A51" s="30">
        <v>44</v>
      </c>
      <c r="B51" s="37" t="s">
        <v>81</v>
      </c>
      <c r="C51" s="38" t="s">
        <v>82</v>
      </c>
      <c r="D51" s="34">
        <v>2300</v>
      </c>
    </row>
    <row r="52" spans="1:4" ht="84" customHeight="1">
      <c r="A52" s="30">
        <v>45</v>
      </c>
      <c r="B52" s="37" t="s">
        <v>83</v>
      </c>
      <c r="C52" s="38" t="s">
        <v>84</v>
      </c>
      <c r="D52" s="34">
        <v>45000</v>
      </c>
    </row>
    <row r="53" spans="1:4" ht="51.6" customHeight="1">
      <c r="A53" s="30">
        <v>46</v>
      </c>
      <c r="B53" s="37" t="s">
        <v>85</v>
      </c>
      <c r="C53" s="38" t="s">
        <v>86</v>
      </c>
      <c r="D53" s="34">
        <v>1215000</v>
      </c>
    </row>
    <row r="54" spans="1:4" ht="18.600000000000001" customHeight="1">
      <c r="A54" s="30">
        <v>47</v>
      </c>
      <c r="B54" s="37" t="s">
        <v>87</v>
      </c>
      <c r="C54" s="38" t="s">
        <v>88</v>
      </c>
      <c r="D54" s="34">
        <v>300000</v>
      </c>
    </row>
    <row r="55" spans="1:4" ht="31.9" customHeight="1">
      <c r="A55" s="30">
        <v>48</v>
      </c>
      <c r="B55" s="37" t="s">
        <v>89</v>
      </c>
      <c r="C55" s="38" t="s">
        <v>90</v>
      </c>
      <c r="D55" s="34">
        <v>500000</v>
      </c>
    </row>
    <row r="56" spans="1:4" ht="51.6" customHeight="1">
      <c r="A56" s="30">
        <v>49</v>
      </c>
      <c r="B56" s="37" t="s">
        <v>91</v>
      </c>
      <c r="C56" s="38" t="s">
        <v>92</v>
      </c>
      <c r="D56" s="34">
        <v>470000</v>
      </c>
    </row>
    <row r="57" spans="1:4" ht="51.6" customHeight="1">
      <c r="A57" s="30">
        <v>50</v>
      </c>
      <c r="B57" s="37" t="s">
        <v>93</v>
      </c>
      <c r="C57" s="38" t="s">
        <v>94</v>
      </c>
      <c r="D57" s="34">
        <v>1900</v>
      </c>
    </row>
    <row r="58" spans="1:4" ht="51.6" customHeight="1">
      <c r="A58" s="30">
        <v>51</v>
      </c>
      <c r="B58" s="37" t="s">
        <v>155</v>
      </c>
      <c r="C58" s="38" t="s">
        <v>145</v>
      </c>
      <c r="D58" s="34">
        <v>250000</v>
      </c>
    </row>
    <row r="59" spans="1:4" ht="30.6" customHeight="1">
      <c r="A59" s="30">
        <v>52</v>
      </c>
      <c r="B59" s="37" t="s">
        <v>95</v>
      </c>
      <c r="C59" s="38" t="s">
        <v>96</v>
      </c>
      <c r="D59" s="34">
        <v>133000</v>
      </c>
    </row>
    <row r="60" spans="1:4" ht="31.15" customHeight="1">
      <c r="A60" s="30">
        <v>53</v>
      </c>
      <c r="B60" s="37" t="s">
        <v>97</v>
      </c>
      <c r="C60" s="38" t="s">
        <v>98</v>
      </c>
      <c r="D60" s="34">
        <f>30000+145000+3000+10000+10000+1300000+10000+355000+2770000+2500000+1245000</f>
        <v>8378000</v>
      </c>
    </row>
    <row r="61" spans="1:4" ht="18.600000000000001" customHeight="1">
      <c r="A61" s="30">
        <v>54</v>
      </c>
      <c r="B61" s="37" t="s">
        <v>99</v>
      </c>
      <c r="C61" s="38" t="s">
        <v>100</v>
      </c>
      <c r="D61" s="34">
        <f>D62+D104+D105+D106</f>
        <v>2868103218.7800002</v>
      </c>
    </row>
    <row r="62" spans="1:4" ht="31.15" customHeight="1">
      <c r="A62" s="30">
        <v>55</v>
      </c>
      <c r="B62" s="37" t="s">
        <v>101</v>
      </c>
      <c r="C62" s="38" t="s">
        <v>102</v>
      </c>
      <c r="D62" s="39">
        <f>D63+D68+D81+D101</f>
        <v>2860116600</v>
      </c>
    </row>
    <row r="63" spans="1:4" ht="18.600000000000001" customHeight="1">
      <c r="A63" s="30">
        <v>56</v>
      </c>
      <c r="B63" s="37" t="s">
        <v>103</v>
      </c>
      <c r="C63" s="38" t="s">
        <v>128</v>
      </c>
      <c r="D63" s="34">
        <f>D64+D66</f>
        <v>661821000</v>
      </c>
    </row>
    <row r="64" spans="1:4" ht="18.600000000000001" customHeight="1">
      <c r="A64" s="30">
        <v>57</v>
      </c>
      <c r="B64" s="37" t="s">
        <v>104</v>
      </c>
      <c r="C64" s="38" t="s">
        <v>129</v>
      </c>
      <c r="D64" s="34">
        <f>D65</f>
        <v>364809000</v>
      </c>
    </row>
    <row r="65" spans="1:4" ht="18.600000000000001" customHeight="1">
      <c r="A65" s="30">
        <v>58</v>
      </c>
      <c r="B65" s="37" t="s">
        <v>105</v>
      </c>
      <c r="C65" s="38" t="s">
        <v>130</v>
      </c>
      <c r="D65" s="34">
        <v>364809000</v>
      </c>
    </row>
    <row r="66" spans="1:4" ht="31.9" customHeight="1">
      <c r="A66" s="30">
        <v>59</v>
      </c>
      <c r="B66" s="37" t="s">
        <v>106</v>
      </c>
      <c r="C66" s="38" t="s">
        <v>131</v>
      </c>
      <c r="D66" s="34">
        <f>D67</f>
        <v>297012000</v>
      </c>
    </row>
    <row r="67" spans="1:4" ht="31.9" customHeight="1">
      <c r="A67" s="30">
        <v>60</v>
      </c>
      <c r="B67" s="37" t="s">
        <v>107</v>
      </c>
      <c r="C67" s="38" t="s">
        <v>132</v>
      </c>
      <c r="D67" s="34">
        <v>297012000</v>
      </c>
    </row>
    <row r="68" spans="1:4" ht="31.9" customHeight="1">
      <c r="A68" s="30">
        <v>61</v>
      </c>
      <c r="B68" s="37" t="s">
        <v>108</v>
      </c>
      <c r="C68" s="38" t="s">
        <v>133</v>
      </c>
      <c r="D68" s="39">
        <f>D75+D69+D71+D73</f>
        <v>586516800</v>
      </c>
    </row>
    <row r="69" spans="1:4" ht="37.15" customHeight="1">
      <c r="A69" s="30" t="s">
        <v>164</v>
      </c>
      <c r="B69" s="37" t="s">
        <v>168</v>
      </c>
      <c r="C69" s="38" t="s">
        <v>169</v>
      </c>
      <c r="D69" s="39">
        <f>D70</f>
        <v>13657600</v>
      </c>
    </row>
    <row r="70" spans="1:4" ht="31.9" customHeight="1">
      <c r="A70" s="30" t="s">
        <v>165</v>
      </c>
      <c r="B70" s="37" t="s">
        <v>171</v>
      </c>
      <c r="C70" s="38" t="s">
        <v>170</v>
      </c>
      <c r="D70" s="39">
        <v>13657600</v>
      </c>
    </row>
    <row r="71" spans="1:4" ht="31.9" customHeight="1">
      <c r="A71" s="30" t="s">
        <v>201</v>
      </c>
      <c r="B71" s="37" t="s">
        <v>197</v>
      </c>
      <c r="C71" s="38" t="s">
        <v>199</v>
      </c>
      <c r="D71" s="39">
        <f>D72</f>
        <v>918000</v>
      </c>
    </row>
    <row r="72" spans="1:4" ht="31.9" customHeight="1">
      <c r="A72" s="30" t="s">
        <v>202</v>
      </c>
      <c r="B72" s="37" t="s">
        <v>198</v>
      </c>
      <c r="C72" s="38" t="s">
        <v>200</v>
      </c>
      <c r="D72" s="39">
        <v>918000</v>
      </c>
    </row>
    <row r="73" spans="1:4" ht="31.9" customHeight="1">
      <c r="A73" s="30" t="s">
        <v>166</v>
      </c>
      <c r="B73" s="37" t="s">
        <v>172</v>
      </c>
      <c r="C73" s="38" t="s">
        <v>175</v>
      </c>
      <c r="D73" s="39">
        <f>D74</f>
        <v>53335400</v>
      </c>
    </row>
    <row r="74" spans="1:4" ht="31.9" customHeight="1">
      <c r="A74" s="30" t="s">
        <v>167</v>
      </c>
      <c r="B74" s="37" t="s">
        <v>173</v>
      </c>
      <c r="C74" s="38" t="s">
        <v>174</v>
      </c>
      <c r="D74" s="39">
        <v>53335400</v>
      </c>
    </row>
    <row r="75" spans="1:4" ht="18.600000000000001" customHeight="1">
      <c r="A75" s="30">
        <v>62</v>
      </c>
      <c r="B75" s="37" t="s">
        <v>109</v>
      </c>
      <c r="C75" s="38" t="s">
        <v>134</v>
      </c>
      <c r="D75" s="34">
        <f>D76</f>
        <v>518605800</v>
      </c>
    </row>
    <row r="76" spans="1:4" s="8" customFormat="1" ht="18.600000000000001" customHeight="1">
      <c r="A76" s="30">
        <v>63</v>
      </c>
      <c r="B76" s="42" t="s">
        <v>110</v>
      </c>
      <c r="C76" s="43" t="s">
        <v>135</v>
      </c>
      <c r="D76" s="44">
        <f>SUM(D77:D80)</f>
        <v>518605800</v>
      </c>
    </row>
    <row r="77" spans="1:4" s="8" customFormat="1" ht="51.6" customHeight="1">
      <c r="A77" s="30">
        <v>64</v>
      </c>
      <c r="B77" s="45" t="s">
        <v>146</v>
      </c>
      <c r="C77" s="43" t="s">
        <v>135</v>
      </c>
      <c r="D77" s="40">
        <v>23105900</v>
      </c>
    </row>
    <row r="78" spans="1:4" s="8" customFormat="1" ht="38.450000000000003" customHeight="1">
      <c r="A78" s="30" t="s">
        <v>159</v>
      </c>
      <c r="B78" s="45" t="s">
        <v>160</v>
      </c>
      <c r="C78" s="43" t="s">
        <v>135</v>
      </c>
      <c r="D78" s="40">
        <v>49737000</v>
      </c>
    </row>
    <row r="79" spans="1:4" s="8" customFormat="1" ht="51" customHeight="1">
      <c r="A79" s="30" t="s">
        <v>203</v>
      </c>
      <c r="B79" s="45" t="s">
        <v>204</v>
      </c>
      <c r="C79" s="43" t="s">
        <v>135</v>
      </c>
      <c r="D79" s="40">
        <v>8228900</v>
      </c>
    </row>
    <row r="80" spans="1:4" s="8" customFormat="1" ht="51.6" customHeight="1">
      <c r="A80" s="30">
        <v>65</v>
      </c>
      <c r="B80" s="45" t="s">
        <v>121</v>
      </c>
      <c r="C80" s="43" t="s">
        <v>135</v>
      </c>
      <c r="D80" s="40">
        <v>437534000</v>
      </c>
    </row>
    <row r="81" spans="1:4" ht="20.45" customHeight="1">
      <c r="A81" s="30">
        <v>66</v>
      </c>
      <c r="B81" s="37" t="s">
        <v>111</v>
      </c>
      <c r="C81" s="38" t="s">
        <v>136</v>
      </c>
      <c r="D81" s="34">
        <f>D82+D84+D92+D93+D95+D97</f>
        <v>1610129400</v>
      </c>
    </row>
    <row r="82" spans="1:4" ht="31.9" customHeight="1">
      <c r="A82" s="30">
        <v>67</v>
      </c>
      <c r="B82" s="37" t="s">
        <v>124</v>
      </c>
      <c r="C82" s="38" t="s">
        <v>137</v>
      </c>
      <c r="D82" s="34">
        <f>D83</f>
        <v>28321000</v>
      </c>
    </row>
    <row r="83" spans="1:4" ht="31.9" customHeight="1">
      <c r="A83" s="30">
        <v>68</v>
      </c>
      <c r="B83" s="37" t="s">
        <v>112</v>
      </c>
      <c r="C83" s="38" t="s">
        <v>138</v>
      </c>
      <c r="D83" s="34">
        <v>28321000</v>
      </c>
    </row>
    <row r="84" spans="1:4" s="8" customFormat="1" ht="29.45" customHeight="1">
      <c r="A84" s="30">
        <v>69</v>
      </c>
      <c r="B84" s="42" t="s">
        <v>113</v>
      </c>
      <c r="C84" s="43" t="s">
        <v>139</v>
      </c>
      <c r="D84" s="40">
        <f>SUM(D85:D91)</f>
        <v>251138900</v>
      </c>
    </row>
    <row r="85" spans="1:4" s="8" customFormat="1" ht="51.6" customHeight="1">
      <c r="A85" s="30">
        <v>70</v>
      </c>
      <c r="B85" s="46" t="s">
        <v>147</v>
      </c>
      <c r="C85" s="43" t="s">
        <v>139</v>
      </c>
      <c r="D85" s="40">
        <v>216000</v>
      </c>
    </row>
    <row r="86" spans="1:4" s="8" customFormat="1" ht="51.6" customHeight="1">
      <c r="A86" s="30">
        <v>71</v>
      </c>
      <c r="B86" s="46" t="s">
        <v>148</v>
      </c>
      <c r="C86" s="43" t="s">
        <v>139</v>
      </c>
      <c r="D86" s="40">
        <v>100</v>
      </c>
    </row>
    <row r="87" spans="1:4" s="8" customFormat="1" ht="31.9" customHeight="1">
      <c r="A87" s="30">
        <v>72</v>
      </c>
      <c r="B87" s="46" t="s">
        <v>149</v>
      </c>
      <c r="C87" s="43" t="s">
        <v>139</v>
      </c>
      <c r="D87" s="40">
        <v>128000</v>
      </c>
    </row>
    <row r="88" spans="1:4" s="8" customFormat="1" ht="51" customHeight="1">
      <c r="A88" s="30">
        <v>73</v>
      </c>
      <c r="B88" s="46" t="s">
        <v>151</v>
      </c>
      <c r="C88" s="43" t="s">
        <v>139</v>
      </c>
      <c r="D88" s="40">
        <v>4306000</v>
      </c>
    </row>
    <row r="89" spans="1:4" s="8" customFormat="1" ht="31.9" customHeight="1">
      <c r="A89" s="30">
        <v>74</v>
      </c>
      <c r="B89" s="46" t="s">
        <v>150</v>
      </c>
      <c r="C89" s="43" t="s">
        <v>139</v>
      </c>
      <c r="D89" s="40">
        <v>1940800</v>
      </c>
    </row>
    <row r="90" spans="1:4" s="8" customFormat="1" ht="77.45" customHeight="1">
      <c r="A90" s="30">
        <v>75</v>
      </c>
      <c r="B90" s="47" t="s">
        <v>127</v>
      </c>
      <c r="C90" s="43" t="s">
        <v>139</v>
      </c>
      <c r="D90" s="40">
        <v>2799000</v>
      </c>
    </row>
    <row r="91" spans="1:4" s="8" customFormat="1" ht="51" customHeight="1">
      <c r="A91" s="30">
        <v>76</v>
      </c>
      <c r="B91" s="46" t="s">
        <v>122</v>
      </c>
      <c r="C91" s="43" t="s">
        <v>139</v>
      </c>
      <c r="D91" s="40">
        <v>241749000</v>
      </c>
    </row>
    <row r="92" spans="1:4" ht="51" customHeight="1">
      <c r="A92" s="30">
        <v>77</v>
      </c>
      <c r="B92" s="37" t="s">
        <v>153</v>
      </c>
      <c r="C92" s="38" t="s">
        <v>140</v>
      </c>
      <c r="D92" s="34">
        <v>11800</v>
      </c>
    </row>
    <row r="93" spans="1:4" ht="31.5">
      <c r="A93" s="30">
        <v>78</v>
      </c>
      <c r="B93" s="37" t="s">
        <v>125</v>
      </c>
      <c r="C93" s="38" t="s">
        <v>144</v>
      </c>
      <c r="D93" s="39">
        <f t="shared" ref="D93" si="0">D94</f>
        <v>33235000</v>
      </c>
    </row>
    <row r="94" spans="1:4" ht="30" customHeight="1">
      <c r="A94" s="30">
        <v>79</v>
      </c>
      <c r="B94" s="37" t="s">
        <v>152</v>
      </c>
      <c r="C94" s="38" t="s">
        <v>141</v>
      </c>
      <c r="D94" s="34">
        <v>33235000</v>
      </c>
    </row>
    <row r="95" spans="1:4" ht="30" customHeight="1">
      <c r="A95" s="30" t="s">
        <v>176</v>
      </c>
      <c r="B95" s="37" t="s">
        <v>180</v>
      </c>
      <c r="C95" s="38" t="s">
        <v>179</v>
      </c>
      <c r="D95" s="34">
        <f>D96</f>
        <v>312700</v>
      </c>
    </row>
    <row r="96" spans="1:4" ht="30" customHeight="1">
      <c r="A96" s="30" t="s">
        <v>177</v>
      </c>
      <c r="B96" s="37" t="s">
        <v>181</v>
      </c>
      <c r="C96" s="38" t="s">
        <v>178</v>
      </c>
      <c r="D96" s="34">
        <v>312700</v>
      </c>
    </row>
    <row r="97" spans="1:4" s="9" customFormat="1" ht="18.600000000000001" customHeight="1">
      <c r="A97" s="30">
        <v>80</v>
      </c>
      <c r="B97" s="37" t="s">
        <v>114</v>
      </c>
      <c r="C97" s="38" t="s">
        <v>142</v>
      </c>
      <c r="D97" s="39">
        <f t="shared" ref="D97" si="1">D98</f>
        <v>1297110000</v>
      </c>
    </row>
    <row r="98" spans="1:4" s="10" customFormat="1" ht="18.600000000000001" customHeight="1">
      <c r="A98" s="30">
        <v>81</v>
      </c>
      <c r="B98" s="42" t="s">
        <v>115</v>
      </c>
      <c r="C98" s="43" t="s">
        <v>143</v>
      </c>
      <c r="D98" s="40">
        <f>D99+D100</f>
        <v>1297110000</v>
      </c>
    </row>
    <row r="99" spans="1:4" s="10" customFormat="1" ht="79.900000000000006" customHeight="1">
      <c r="A99" s="30">
        <v>82</v>
      </c>
      <c r="B99" s="45" t="s">
        <v>154</v>
      </c>
      <c r="C99" s="43" t="s">
        <v>143</v>
      </c>
      <c r="D99" s="40">
        <v>668253000</v>
      </c>
    </row>
    <row r="100" spans="1:4" s="25" customFormat="1" ht="52.9" customHeight="1">
      <c r="A100" s="30">
        <v>83</v>
      </c>
      <c r="B100" s="46" t="s">
        <v>123</v>
      </c>
      <c r="C100" s="43" t="s">
        <v>143</v>
      </c>
      <c r="D100" s="40">
        <v>628857000</v>
      </c>
    </row>
    <row r="101" spans="1:4" s="25" customFormat="1" ht="28.15" customHeight="1">
      <c r="A101" s="30" t="s">
        <v>182</v>
      </c>
      <c r="B101" s="46" t="s">
        <v>188</v>
      </c>
      <c r="C101" s="43" t="s">
        <v>186</v>
      </c>
      <c r="D101" s="40">
        <f>D102</f>
        <v>1649400</v>
      </c>
    </row>
    <row r="102" spans="1:4" s="25" customFormat="1" ht="28.15" customHeight="1">
      <c r="A102" s="30" t="s">
        <v>183</v>
      </c>
      <c r="B102" s="46" t="s">
        <v>187</v>
      </c>
      <c r="C102" s="43" t="s">
        <v>185</v>
      </c>
      <c r="D102" s="40">
        <f>D103</f>
        <v>1649400</v>
      </c>
    </row>
    <row r="103" spans="1:4" s="25" customFormat="1" ht="78" customHeight="1">
      <c r="A103" s="30" t="s">
        <v>189</v>
      </c>
      <c r="B103" s="46" t="s">
        <v>190</v>
      </c>
      <c r="C103" s="43" t="s">
        <v>184</v>
      </c>
      <c r="D103" s="40">
        <v>1649400</v>
      </c>
    </row>
    <row r="104" spans="1:4" s="26" customFormat="1" ht="24.6" customHeight="1">
      <c r="A104" s="30">
        <v>84</v>
      </c>
      <c r="B104" s="48" t="s">
        <v>161</v>
      </c>
      <c r="C104" s="38" t="s">
        <v>162</v>
      </c>
      <c r="D104" s="49">
        <v>5357510.16</v>
      </c>
    </row>
    <row r="105" spans="1:4" ht="51" customHeight="1">
      <c r="A105" s="30" t="s">
        <v>191</v>
      </c>
      <c r="B105" s="50" t="s">
        <v>195</v>
      </c>
      <c r="C105" s="38" t="s">
        <v>192</v>
      </c>
      <c r="D105" s="51">
        <v>8286243.2999999998</v>
      </c>
    </row>
    <row r="106" spans="1:4" ht="37.9" customHeight="1">
      <c r="A106" s="30">
        <v>85</v>
      </c>
      <c r="B106" s="50" t="s">
        <v>196</v>
      </c>
      <c r="C106" s="38" t="s">
        <v>163</v>
      </c>
      <c r="D106" s="51">
        <v>-5657134.6799999997</v>
      </c>
    </row>
    <row r="107" spans="1:4">
      <c r="C107" s="16"/>
      <c r="D107" s="15"/>
    </row>
    <row r="108" spans="1:4">
      <c r="C108" s="16"/>
      <c r="D108" s="15"/>
    </row>
    <row r="109" spans="1:4" ht="72.599999999999994" customHeight="1">
      <c r="B109" s="27"/>
      <c r="C109" s="16"/>
      <c r="D109" s="15"/>
    </row>
    <row r="110" spans="1:4" ht="77.45" customHeight="1">
      <c r="B110" s="27"/>
      <c r="C110" s="16"/>
      <c r="D110" s="15"/>
    </row>
    <row r="111" spans="1:4">
      <c r="C111" s="16"/>
      <c r="D111" s="15"/>
    </row>
    <row r="112" spans="1:4">
      <c r="C112" s="16"/>
      <c r="D112" s="15"/>
    </row>
    <row r="113" spans="3:4">
      <c r="C113" s="16"/>
      <c r="D113" s="15"/>
    </row>
    <row r="114" spans="3:4">
      <c r="C114" s="16"/>
      <c r="D114" s="15"/>
    </row>
    <row r="115" spans="3:4">
      <c r="C115" s="16"/>
      <c r="D115" s="15"/>
    </row>
    <row r="116" spans="3:4">
      <c r="C116" s="16"/>
      <c r="D116" s="15"/>
    </row>
    <row r="117" spans="3:4">
      <c r="C117" s="16"/>
      <c r="D117" s="15"/>
    </row>
    <row r="118" spans="3:4">
      <c r="C118" s="16"/>
      <c r="D118" s="15"/>
    </row>
    <row r="119" spans="3:4">
      <c r="C119" s="16"/>
      <c r="D119" s="15"/>
    </row>
    <row r="120" spans="3:4">
      <c r="C120" s="16"/>
      <c r="D120" s="15"/>
    </row>
    <row r="121" spans="3:4">
      <c r="C121" s="16"/>
      <c r="D121" s="15"/>
    </row>
    <row r="122" spans="3:4">
      <c r="C122" s="16"/>
      <c r="D122" s="15"/>
    </row>
    <row r="123" spans="3:4">
      <c r="C123" s="16"/>
      <c r="D123" s="15"/>
    </row>
    <row r="124" spans="3:4">
      <c r="C124" s="16"/>
      <c r="D124" s="15"/>
    </row>
    <row r="125" spans="3:4">
      <c r="C125" s="16"/>
      <c r="D125" s="15"/>
    </row>
    <row r="126" spans="3:4">
      <c r="C126" s="16"/>
      <c r="D126" s="15"/>
    </row>
  </sheetData>
  <mergeCells count="1">
    <mergeCell ref="A4:D4"/>
  </mergeCells>
  <pageMargins left="1.1417322834645669" right="0.39370078740157483" top="0.78740157480314965" bottom="0.59055118110236227" header="0.6692913385826772" footer="0.35433070866141736"/>
  <pageSetup paperSize="9" scale="58" fitToHeight="0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2019-04-02T12:29:51Z</cp:lastPrinted>
  <dcterms:created xsi:type="dcterms:W3CDTF">2018-10-18T10:31:29Z</dcterms:created>
  <dcterms:modified xsi:type="dcterms:W3CDTF">2019-04-04T04:28:22Z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